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EFBA54CF-8249-49F2-B4F1-46E2E2C8722F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G20" i="1" s="1"/>
  <c r="C18" i="1"/>
  <c r="G18" i="1" s="1"/>
  <c r="C16" i="1"/>
  <c r="G16" i="1" s="1"/>
  <c r="E14" i="1"/>
  <c r="C14" i="1"/>
  <c r="G14" i="1" s="1"/>
  <c r="H14" i="1" l="1"/>
  <c r="H16" i="1"/>
  <c r="H18" i="1"/>
  <c r="H20" i="1"/>
  <c r="J14" i="1" l="1"/>
  <c r="J18" i="1" s="1"/>
  <c r="E4" i="1"/>
  <c r="C10" i="1"/>
  <c r="G10" i="1" s="1"/>
  <c r="C8" i="1"/>
  <c r="G8" i="1" s="1"/>
  <c r="C6" i="1"/>
  <c r="G6" i="1" s="1"/>
  <c r="C4" i="1"/>
  <c r="G4" i="1" s="1"/>
  <c r="H10" i="1" l="1"/>
  <c r="H6" i="1"/>
  <c r="H4" i="1"/>
  <c r="H8" i="1"/>
  <c r="J4" i="1" l="1"/>
  <c r="J8" i="1" s="1"/>
</calcChain>
</file>

<file path=xl/sharedStrings.xml><?xml version="1.0" encoding="utf-8"?>
<sst xmlns="http://schemas.openxmlformats.org/spreadsheetml/2006/main" count="49" uniqueCount="27">
  <si>
    <t>propagated error</t>
  </si>
  <si>
    <t>MOI formula(kgm^2)</t>
  </si>
  <si>
    <t>delta I_m_h (kgm^2)</t>
  </si>
  <si>
    <t>delta I_y(kgm^2)</t>
  </si>
  <si>
    <t>delta I_omega(kgm^2)</t>
  </si>
  <si>
    <t>delta I_d(kgm^2)</t>
  </si>
  <si>
    <t>Metal Pendulum Piecewise Method MOI</t>
  </si>
  <si>
    <t>r_C(m)</t>
  </si>
  <si>
    <t>delta r_C (m)</t>
  </si>
  <si>
    <t>r_C incremented(m)</t>
  </si>
  <si>
    <t>L_R(m)</t>
  </si>
  <si>
    <t>delta L_R</t>
  </si>
  <si>
    <t>L_R incremented(m)</t>
  </si>
  <si>
    <t>delta m_C(kg)</t>
  </si>
  <si>
    <t>m_C incremented (kg)</t>
  </si>
  <si>
    <t>m_R(kg)</t>
  </si>
  <si>
    <t>delta m_R(kg)</t>
  </si>
  <si>
    <t>m_R incremented (kg)</t>
  </si>
  <si>
    <t>r_C incremented value(kgm^2)</t>
  </si>
  <si>
    <t>L_R incremented value(kgm^2)</t>
  </si>
  <si>
    <t>m_C incremented value(kgm^2)</t>
  </si>
  <si>
    <t>m_C(kg)</t>
  </si>
  <si>
    <t>m_R incremented value(kgm^2)</t>
  </si>
  <si>
    <t>add in .00005 in quadrature for MOI formula adjustment</t>
  </si>
  <si>
    <t>3D Printed Pendulum Piecewise Method MOI</t>
  </si>
  <si>
    <t>add in .00001 in quadrature for MOI formula adjustment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</si>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</sst>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164" fontId="0" fillId="3" borderId="0" xfId="0" applyNumberFormat="1" applyFill="1"/>
    <xf numFmtId="0" fontId="0" fillId="3" borderId="0" xfId="0" applyFill="1"/>
    <xf numFmtId="164" fontId="1" fillId="0" borderId="0" xfId="0" applyNumberFormat="1" applyFont="1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L20"/>
  <sheetViews>
    <sheetView tabSelected="1" workbookViewId="0"/>
  </sheetViews>
  <sheetFormatPr defaultRowHeight="14.4" x14ac:dyDescent="0.3"/>
  <cols>
    <col min="1" max="1" width="19.21875" style="3" customWidth="1"/>
    <col min="2" max="2" width="18.109375" customWidth="1"/>
    <col min="3" max="3" width="23.109375" customWidth="1"/>
    <col min="4" max="4" width="1.5546875" style="4" customWidth="1"/>
    <col min="5" max="5" width="17.77734375" customWidth="1"/>
    <col min="6" max="6" width="1.6640625" style="4" customWidth="1"/>
    <col min="7" max="7" width="30.5546875" customWidth="1"/>
    <col min="8" max="8" width="18" customWidth="1"/>
    <col min="9" max="9" width="1.77734375" style="4" customWidth="1"/>
    <col min="10" max="10" width="26.77734375" customWidth="1"/>
    <col min="12" max="12" width="29.77734375" customWidth="1"/>
  </cols>
  <sheetData>
    <row r="1" spans="1:12" x14ac:dyDescent="0.3">
      <c r="A1" s="3" t="s">
        <v>26</v>
      </c>
    </row>
    <row r="2" spans="1:12" x14ac:dyDescent="0.3">
      <c r="A2" s="8" t="s">
        <v>6</v>
      </c>
      <c r="B2" s="9"/>
      <c r="C2" s="9"/>
      <c r="D2" s="9"/>
      <c r="E2" s="9"/>
      <c r="F2" s="9"/>
      <c r="G2" s="9"/>
      <c r="H2" s="9"/>
      <c r="I2" s="9"/>
    </row>
    <row r="3" spans="1:12" x14ac:dyDescent="0.3">
      <c r="A3" s="2" t="s">
        <v>7</v>
      </c>
      <c r="B3" s="1" t="s">
        <v>8</v>
      </c>
      <c r="C3" s="1" t="s">
        <v>9</v>
      </c>
      <c r="E3" s="1" t="s">
        <v>1</v>
      </c>
      <c r="G3" s="1" t="s">
        <v>18</v>
      </c>
      <c r="H3" s="1" t="s">
        <v>2</v>
      </c>
      <c r="J3" s="1" t="s">
        <v>0</v>
      </c>
    </row>
    <row r="4" spans="1:12" x14ac:dyDescent="0.3">
      <c r="A4" s="5">
        <v>0.14299999999999999</v>
      </c>
      <c r="B4" s="5">
        <v>2E-3</v>
      </c>
      <c r="C4" s="5">
        <f>A4+B4</f>
        <v>0.14499999999999999</v>
      </c>
      <c r="E4">
        <f>(1/3)*A10*A6^2+A8*A4^2</f>
        <v>3.1239348433333329E-3</v>
      </c>
      <c r="G4">
        <f>(1/3)*A10*A6^2+A8*C4^2</f>
        <v>3.2086817233333335E-3</v>
      </c>
      <c r="H4">
        <f>G4-E4</f>
        <v>8.4746880000000514E-5</v>
      </c>
      <c r="J4">
        <f>SQRT(H4^2+H6^2+H8^2+H10^2)</f>
        <v>8.4774990584717835E-5</v>
      </c>
    </row>
    <row r="5" spans="1:12" x14ac:dyDescent="0.3">
      <c r="A5" s="2" t="s">
        <v>10</v>
      </c>
      <c r="B5" s="1" t="s">
        <v>11</v>
      </c>
      <c r="C5" s="1" t="s">
        <v>12</v>
      </c>
      <c r="G5" s="1" t="s">
        <v>19</v>
      </c>
      <c r="H5" s="1" t="s">
        <v>3</v>
      </c>
      <c r="J5" s="10"/>
      <c r="K5" s="10"/>
      <c r="L5" s="10"/>
    </row>
    <row r="6" spans="1:12" x14ac:dyDescent="0.3">
      <c r="A6" s="5">
        <v>0.121</v>
      </c>
      <c r="B6" s="5">
        <v>1E-3</v>
      </c>
      <c r="C6" s="5">
        <f>A6+B6</f>
        <v>0.122</v>
      </c>
      <c r="G6">
        <f>(1/3)*A10*C6^2+A8*A4^2</f>
        <v>3.125848063333333E-3</v>
      </c>
      <c r="H6">
        <f>G6-E4</f>
        <v>1.9132200000000765E-6</v>
      </c>
    </row>
    <row r="7" spans="1:12" x14ac:dyDescent="0.3">
      <c r="A7" s="2" t="s">
        <v>21</v>
      </c>
      <c r="B7" s="1" t="s">
        <v>13</v>
      </c>
      <c r="C7" s="1" t="s">
        <v>14</v>
      </c>
      <c r="G7" s="1" t="s">
        <v>20</v>
      </c>
      <c r="H7" s="1" t="s">
        <v>4</v>
      </c>
      <c r="J7" t="s">
        <v>23</v>
      </c>
    </row>
    <row r="8" spans="1:12" x14ac:dyDescent="0.3">
      <c r="A8" s="5">
        <v>0.14713000000000001</v>
      </c>
      <c r="B8" s="5">
        <v>5.0000000000000002E-5</v>
      </c>
      <c r="C8" s="5">
        <f>A8+B8</f>
        <v>0.14718000000000001</v>
      </c>
      <c r="G8">
        <f>(1/3)*A10*A6^2+C8*A4^2</f>
        <v>3.1249572933333327E-3</v>
      </c>
      <c r="H8">
        <f>G8-E4</f>
        <v>1.0224499999997652E-6</v>
      </c>
      <c r="J8">
        <f>SQRT(J4^2+0.00005^2)</f>
        <v>9.8421537422654595E-5</v>
      </c>
    </row>
    <row r="9" spans="1:12" x14ac:dyDescent="0.3">
      <c r="A9" s="2" t="s">
        <v>15</v>
      </c>
      <c r="B9" s="1" t="s">
        <v>16</v>
      </c>
      <c r="C9" s="1" t="s">
        <v>17</v>
      </c>
      <c r="G9" s="1" t="s">
        <v>22</v>
      </c>
      <c r="H9" s="1" t="s">
        <v>5</v>
      </c>
    </row>
    <row r="10" spans="1:12" x14ac:dyDescent="0.3">
      <c r="A10" s="5">
        <v>2.3619999999999999E-2</v>
      </c>
      <c r="B10" s="5">
        <v>5.0000000000000002E-5</v>
      </c>
      <c r="C10" s="5">
        <f>A10+B10</f>
        <v>2.367E-2</v>
      </c>
      <c r="G10">
        <f>(1/3)*C10*A6^2+A8*A4^2</f>
        <v>3.1241788599999996E-3</v>
      </c>
      <c r="H10">
        <f>G10-E4</f>
        <v>2.4401666666668334E-7</v>
      </c>
    </row>
    <row r="11" spans="1:12" x14ac:dyDescent="0.3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spans="1:12" x14ac:dyDescent="0.3">
      <c r="A12" s="8" t="s">
        <v>24</v>
      </c>
      <c r="B12" s="9"/>
      <c r="C12" s="9"/>
      <c r="D12" s="9"/>
      <c r="E12" s="9"/>
      <c r="F12" s="9"/>
      <c r="G12" s="9"/>
      <c r="H12" s="9"/>
      <c r="I12" s="9"/>
    </row>
    <row r="13" spans="1:12" x14ac:dyDescent="0.3">
      <c r="A13" s="2" t="s">
        <v>7</v>
      </c>
      <c r="B13" s="1" t="s">
        <v>8</v>
      </c>
      <c r="C13" s="1" t="s">
        <v>9</v>
      </c>
      <c r="E13" s="1" t="s">
        <v>1</v>
      </c>
      <c r="G13" s="1" t="s">
        <v>18</v>
      </c>
      <c r="H13" s="1" t="s">
        <v>2</v>
      </c>
      <c r="J13" s="1" t="s">
        <v>0</v>
      </c>
    </row>
    <row r="14" spans="1:12" x14ac:dyDescent="0.3">
      <c r="A14" s="5">
        <v>0.14099999999999999</v>
      </c>
      <c r="B14" s="5">
        <v>2E-3</v>
      </c>
      <c r="C14" s="5">
        <f>A14+B14</f>
        <v>0.14299999999999999</v>
      </c>
      <c r="E14">
        <f>(1/3)*A20*A16^2+A18*A14^2</f>
        <v>1.1027674401999997E-3</v>
      </c>
      <c r="G14">
        <f>(1/3)*A20*A16^2+A18*C14^2</f>
        <v>1.1333315201999996E-3</v>
      </c>
      <c r="H14">
        <f>G14-E14</f>
        <v>3.0564079999999966E-5</v>
      </c>
      <c r="J14">
        <f>SQRT(H14^2+H16^2+H18^2+H20^2)</f>
        <v>3.0586287544614314E-5</v>
      </c>
    </row>
    <row r="15" spans="1:12" x14ac:dyDescent="0.3">
      <c r="A15" s="2" t="s">
        <v>10</v>
      </c>
      <c r="B15" s="1" t="s">
        <v>11</v>
      </c>
      <c r="C15" s="1" t="s">
        <v>12</v>
      </c>
      <c r="G15" s="1" t="s">
        <v>19</v>
      </c>
      <c r="H15" s="1" t="s">
        <v>3</v>
      </c>
      <c r="J15" s="10"/>
      <c r="K15" s="10"/>
      <c r="L15" s="10"/>
    </row>
    <row r="16" spans="1:12" x14ac:dyDescent="0.3">
      <c r="A16" s="5">
        <v>0.1177</v>
      </c>
      <c r="B16" s="5">
        <v>1E-3</v>
      </c>
      <c r="C16" s="5">
        <f>A16+B16</f>
        <v>0.1187</v>
      </c>
      <c r="G16">
        <f>(1/3)*A20*C16^2+A18*A14^2</f>
        <v>1.1033300721999997E-3</v>
      </c>
      <c r="H16">
        <f>G16-E14</f>
        <v>5.626320000000351E-7</v>
      </c>
    </row>
    <row r="17" spans="1:10" x14ac:dyDescent="0.3">
      <c r="A17" s="2" t="s">
        <v>21</v>
      </c>
      <c r="B17" s="1" t="s">
        <v>13</v>
      </c>
      <c r="C17" s="1" t="s">
        <v>14</v>
      </c>
      <c r="G17" s="1" t="s">
        <v>20</v>
      </c>
      <c r="H17" s="1" t="s">
        <v>4</v>
      </c>
      <c r="J17" t="s">
        <v>25</v>
      </c>
    </row>
    <row r="18" spans="1:10" x14ac:dyDescent="0.3">
      <c r="A18" s="5">
        <v>5.3809999999999997E-2</v>
      </c>
      <c r="B18" s="5">
        <v>5.0000000000000002E-5</v>
      </c>
      <c r="C18" s="5">
        <f>A18+B18</f>
        <v>5.3859999999999998E-2</v>
      </c>
      <c r="G18">
        <f>(1/3)*A20*A16^2+C18*A14^2</f>
        <v>1.1037614901999997E-3</v>
      </c>
      <c r="H18">
        <f>G18-E14</f>
        <v>9.9405000000005531E-7</v>
      </c>
      <c r="J18">
        <f>SQRT(J14^2+0.00001^2)</f>
        <v>3.2179511894399967E-5</v>
      </c>
    </row>
    <row r="19" spans="1:10" x14ac:dyDescent="0.3">
      <c r="A19" s="2" t="s">
        <v>15</v>
      </c>
      <c r="B19" s="1" t="s">
        <v>16</v>
      </c>
      <c r="C19" s="1" t="s">
        <v>17</v>
      </c>
      <c r="G19" s="1" t="s">
        <v>22</v>
      </c>
      <c r="H19" s="1" t="s">
        <v>5</v>
      </c>
    </row>
    <row r="20" spans="1:10" x14ac:dyDescent="0.3">
      <c r="A20" s="5">
        <v>7.1399999999999996E-3</v>
      </c>
      <c r="B20" s="5">
        <v>5.0000000000000002E-5</v>
      </c>
      <c r="C20" s="5">
        <f>A20+B20</f>
        <v>7.1899999999999993E-3</v>
      </c>
      <c r="G20">
        <f>(1/3)*C20*A16^2+A18*A14^2</f>
        <v>1.1029983283666663E-3</v>
      </c>
      <c r="H20">
        <f>G20-E14</f>
        <v>2.3088816666666685E-7</v>
      </c>
    </row>
  </sheetData>
  <mergeCells count="4">
    <mergeCell ref="A2:I2"/>
    <mergeCell ref="A12:I12"/>
    <mergeCell ref="J5:L5"/>
    <mergeCell ref="J15:L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2025-06-15T20:24:52Z</dcterms:created>
  <dcterms:modified xsi:type="dcterms:W3CDTF">2025-11-04T23:55:28Z</dcterms:modified>
</cp:coreProperties>
</file>